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05" windowWidth="14805" windowHeight="7110"/>
  </bookViews>
  <sheets>
    <sheet name="Лист 1" sheetId="2" r:id="rId1"/>
  </sheets>
  <definedNames>
    <definedName name="_xlnm._FilterDatabase" localSheetId="0" hidden="1">'Лист 1'!$A$5:$G$52</definedName>
    <definedName name="_xlnm.Print_Area" localSheetId="0">'Лист 1'!$A$1:$H$58</definedName>
  </definedNames>
  <calcPr calcId="145621"/>
</workbook>
</file>

<file path=xl/calcChain.xml><?xml version="1.0" encoding="utf-8"?>
<calcChain xmlns="http://schemas.openxmlformats.org/spreadsheetml/2006/main">
  <c r="H24" i="2" l="1"/>
  <c r="H21" i="2"/>
  <c r="H29" i="2" l="1"/>
  <c r="H23" i="2"/>
  <c r="H33" i="2"/>
  <c r="H37" i="2" l="1"/>
  <c r="H9" i="2" l="1"/>
  <c r="H12" i="2" l="1"/>
  <c r="H25" i="2" l="1"/>
  <c r="H7" i="2" l="1"/>
  <c r="H46" i="2" l="1"/>
  <c r="H44" i="2" l="1"/>
  <c r="H51" i="2" l="1"/>
  <c r="H30" i="2" l="1"/>
  <c r="H49" i="2" l="1"/>
  <c r="H47" i="2"/>
  <c r="H39" i="2"/>
  <c r="H36" i="2" l="1"/>
  <c r="H20" i="2"/>
  <c r="G20" i="2"/>
  <c r="H18" i="2"/>
  <c r="H16" i="2"/>
  <c r="G7" i="2"/>
  <c r="G39" i="2"/>
  <c r="G36" i="2"/>
  <c r="G30" i="2"/>
  <c r="H6" i="2" l="1"/>
  <c r="G18" i="2"/>
  <c r="G51" i="2" l="1"/>
  <c r="G49" i="2"/>
  <c r="G47" i="2"/>
  <c r="G44" i="2"/>
  <c r="G25" i="2"/>
  <c r="G16" i="2"/>
  <c r="G6" i="2" l="1"/>
</calcChain>
</file>

<file path=xl/sharedStrings.xml><?xml version="1.0" encoding="utf-8"?>
<sst xmlns="http://schemas.openxmlformats.org/spreadsheetml/2006/main" count="183" uniqueCount="76">
  <si>
    <t/>
  </si>
  <si>
    <t>Наименование</t>
  </si>
  <si>
    <t>Код прямого получателя</t>
  </si>
  <si>
    <t>Раздел</t>
  </si>
  <si>
    <t>Подраздел</t>
  </si>
  <si>
    <t>Целевая статья расходов</t>
  </si>
  <si>
    <t>Вид расходов</t>
  </si>
  <si>
    <t>04</t>
  </si>
  <si>
    <t>10</t>
  </si>
  <si>
    <t>07</t>
  </si>
  <si>
    <t>05</t>
  </si>
  <si>
    <t>09</t>
  </si>
  <si>
    <t>01</t>
  </si>
  <si>
    <t>02</t>
  </si>
  <si>
    <t>03</t>
  </si>
  <si>
    <t>06</t>
  </si>
  <si>
    <t>Межбюджетные трансферты</t>
  </si>
  <si>
    <t>Общее образование</t>
  </si>
  <si>
    <t>08</t>
  </si>
  <si>
    <t>Культура</t>
  </si>
  <si>
    <t>Другие вопросы в области культуры, кинематографии</t>
  </si>
  <si>
    <t>Национальная безопасность и правоохранительная деятельность</t>
  </si>
  <si>
    <t>Дошкольное образование</t>
  </si>
  <si>
    <t>Другие вопросы в области образования</t>
  </si>
  <si>
    <t>Охрана семьи и детства</t>
  </si>
  <si>
    <t>Сельское хозяйство и рыболовство</t>
  </si>
  <si>
    <t>Другие вопросы в области национальной экономики</t>
  </si>
  <si>
    <t>12</t>
  </si>
  <si>
    <t>Жилищно-коммунальное хозяйство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</si>
  <si>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</si>
  <si>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</si>
  <si>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11</t>
  </si>
  <si>
    <t>Другие общегосударственные вопросы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</si>
  <si>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</si>
  <si>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</si>
  <si>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</si>
  <si>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</si>
  <si>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</si>
  <si>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</si>
  <si>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</si>
  <si>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</si>
  <si>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Мобилизационная и вневойсковая подготовка</t>
  </si>
  <si>
    <t>Общегосударственные расходы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</si>
  <si>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</si>
  <si>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выборов, референдумов</t>
  </si>
  <si>
    <t>Пенсионное обеспечение</t>
  </si>
  <si>
    <t>Социальное обеспечение населения</t>
  </si>
  <si>
    <t xml:space="preserve">Другие вопросы в области социальной политики 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</si>
  <si>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</si>
  <si>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</si>
  <si>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</si>
  <si>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</si>
  <si>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Культура и кинематография</t>
  </si>
  <si>
    <t>Национальная экономика</t>
  </si>
  <si>
    <t>Образование</t>
  </si>
  <si>
    <t>Социальная политика</t>
  </si>
  <si>
    <t>ВСЕГО</t>
  </si>
  <si>
    <t>Сумма на 2015 год</t>
  </si>
  <si>
    <t xml:space="preserve">Дорожное хозяйство </t>
  </si>
  <si>
    <t>Транспорт</t>
  </si>
  <si>
    <t>Жилищное хозяйство</t>
  </si>
  <si>
    <t>Дополнительное образование детей</t>
  </si>
  <si>
    <t>Коммунальное хозяйство</t>
  </si>
  <si>
    <t>Благоустройство</t>
  </si>
  <si>
    <t>Массовый спорт</t>
  </si>
  <si>
    <t>Иные межбюджетные трансферты</t>
  </si>
  <si>
    <t>Иные дотации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</si>
  <si>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</si>
  <si>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Управляющая делами Совета народных депутатов  МО "Гиагинский район" </t>
  </si>
  <si>
    <t xml:space="preserve">Молодежная политика </t>
  </si>
  <si>
    <t>А.А.Хаджимова</t>
  </si>
  <si>
    <t>Судебная система</t>
  </si>
  <si>
    <t>Распределение бюджетных ассигнований бюджета муниципального образования "Гиагинский район"                                                                  на 2023 год по разделам и подразделам классификации расходов бюджетов Российской Федерации</t>
  </si>
  <si>
    <t>Сумма на 2023 год</t>
  </si>
  <si>
    <t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от " 22 " декабря 2022 г. № 48</t>
  </si>
  <si>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Приложение № 3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</t>
    </r>
    <r>
      <rPr>
        <u/>
        <sz val="10"/>
        <rFont val="Times New Roman"/>
        <family val="1"/>
        <charset val="204"/>
      </rPr>
      <t xml:space="preserve"> 28 </t>
    </r>
    <r>
      <rPr>
        <sz val="10"/>
        <rFont val="Times New Roman"/>
        <family val="1"/>
        <charset val="204"/>
      </rPr>
      <t>" февраля 2023 г. № 56</t>
    </r>
    <r>
      <rPr>
        <u/>
        <sz val="10"/>
        <rFont val="Times New Roman"/>
        <family val="1"/>
        <charset val="204"/>
      </rPr>
      <t xml:space="preserve">                                   </t>
    </r>
    <r>
      <rPr>
        <sz val="10"/>
        <color rgb="FFFF000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</si>
</sst>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53">
    <xf numFmtId="0" fontId="0" fillId="0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right" vertical="top" wrapText="1"/>
    </xf>
    <xf numFmtId="164" fontId="10" fillId="0" borderId="0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164" fontId="6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right" vertical="top" wrapText="1"/>
    </xf>
    <xf numFmtId="0" fontId="13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abSelected="1" view="pageBreakPreview" zoomScaleNormal="100" zoomScaleSheetLayoutView="100" workbookViewId="0">
      <selection activeCell="A2" sqref="A2:H2"/>
    </sheetView>
  </sheetViews>
  <sheetFormatPr defaultRowHeight="12.75" x14ac:dyDescent="0.2"/>
  <cols>
    <col min="1" max="1" width="106.6640625" customWidth="1"/>
    <col min="2" max="2" width="0.1640625" hidden="1" customWidth="1"/>
    <col min="3" max="3" width="9.33203125" customWidth="1"/>
    <col min="4" max="4" width="9" customWidth="1"/>
    <col min="5" max="7" width="0.1640625" hidden="1" customWidth="1"/>
    <col min="8" max="8" width="22" style="44" customWidth="1"/>
  </cols>
  <sheetData>
    <row r="1" spans="1:8" ht="56.25" customHeight="1" x14ac:dyDescent="0.2">
      <c r="A1" s="48" t="s">
        <v>75</v>
      </c>
      <c r="B1" s="48"/>
      <c r="C1" s="48"/>
      <c r="D1" s="48"/>
      <c r="E1" s="48"/>
      <c r="F1" s="48"/>
      <c r="G1" s="48"/>
      <c r="H1" s="48"/>
    </row>
    <row r="2" spans="1:8" ht="50.25" customHeight="1" x14ac:dyDescent="0.2">
      <c r="A2" s="49" t="s">
        <v>74</v>
      </c>
      <c r="B2" s="49"/>
      <c r="C2" s="49"/>
      <c r="D2" s="49"/>
      <c r="E2" s="49"/>
      <c r="F2" s="49"/>
      <c r="G2" s="49"/>
      <c r="H2" s="49"/>
    </row>
    <row r="3" spans="1:8" ht="34.5" customHeight="1" x14ac:dyDescent="0.2">
      <c r="A3" s="50" t="s">
        <v>72</v>
      </c>
      <c r="B3" s="50"/>
      <c r="C3" s="50"/>
      <c r="D3" s="50"/>
      <c r="E3" s="50"/>
      <c r="F3" s="50"/>
      <c r="G3" s="50"/>
      <c r="H3" s="50"/>
    </row>
    <row r="4" spans="1:8" ht="11.25" customHeight="1" x14ac:dyDescent="0.2">
      <c r="A4" s="51"/>
      <c r="B4" s="51"/>
      <c r="C4" s="51"/>
      <c r="D4" s="51"/>
      <c r="E4" s="51"/>
      <c r="F4" s="51"/>
      <c r="G4" s="51"/>
      <c r="H4" s="51"/>
    </row>
    <row r="5" spans="1:8" ht="39" customHeight="1" x14ac:dyDescent="0.2">
      <c r="A5" s="10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57</v>
      </c>
      <c r="H5" s="40" t="s">
        <v>73</v>
      </c>
    </row>
    <row r="6" spans="1:8" ht="15.75" customHeight="1" x14ac:dyDescent="0.2">
      <c r="A6" s="19" t="s">
        <v>56</v>
      </c>
      <c r="B6" s="10"/>
      <c r="C6" s="10"/>
      <c r="D6" s="10"/>
      <c r="E6" s="10"/>
      <c r="F6" s="10"/>
      <c r="G6" s="11">
        <f>G7+G16+G18+G20+G25+G30+G36+G39+G44+G47+G49+G51</f>
        <v>206609.10000000003</v>
      </c>
      <c r="H6" s="11">
        <f>H7+H16+H18+H20+H25+H30+H36+H39+H44+H47+H49+H51+J48</f>
        <v>887551.82660999999</v>
      </c>
    </row>
    <row r="7" spans="1:8" ht="15.75" x14ac:dyDescent="0.2">
      <c r="A7" s="20" t="s">
        <v>42</v>
      </c>
      <c r="B7" s="12"/>
      <c r="C7" s="6" t="s">
        <v>12</v>
      </c>
      <c r="D7" s="12"/>
      <c r="E7" s="12"/>
      <c r="F7" s="12"/>
      <c r="G7" s="13">
        <f>G8+G9+G10+G12+G13+G14+G15</f>
        <v>47179.9</v>
      </c>
      <c r="H7" s="47">
        <f>H8+H9+H10+H12+H13+H14+H15+H11</f>
        <v>72975.604130000007</v>
      </c>
    </row>
    <row r="8" spans="1:8" ht="31.5" customHeight="1" x14ac:dyDescent="0.2">
      <c r="A8" s="21" t="s">
        <v>38</v>
      </c>
      <c r="B8" s="2">
        <v>908</v>
      </c>
      <c r="C8" s="2" t="s">
        <v>12</v>
      </c>
      <c r="D8" s="2" t="s">
        <v>13</v>
      </c>
      <c r="E8" s="2" t="s">
        <v>0</v>
      </c>
      <c r="F8" s="22" t="s">
        <v>0</v>
      </c>
      <c r="G8" s="23">
        <v>1047.9000000000001</v>
      </c>
      <c r="H8" s="15">
        <v>1658.1</v>
      </c>
    </row>
    <row r="9" spans="1:8" ht="31.5" x14ac:dyDescent="0.2">
      <c r="A9" s="21" t="s">
        <v>40</v>
      </c>
      <c r="B9" s="2">
        <v>901</v>
      </c>
      <c r="C9" s="2" t="s">
        <v>12</v>
      </c>
      <c r="D9" s="2" t="s">
        <v>14</v>
      </c>
      <c r="E9" s="2" t="s">
        <v>0</v>
      </c>
      <c r="F9" s="22" t="s">
        <v>0</v>
      </c>
      <c r="G9" s="5">
        <v>1590.3</v>
      </c>
      <c r="H9" s="15">
        <f>4169+72.05413</f>
        <v>4241.0541300000004</v>
      </c>
    </row>
    <row r="10" spans="1:8" ht="45.75" customHeight="1" x14ac:dyDescent="0.2">
      <c r="A10" s="21" t="s">
        <v>43</v>
      </c>
      <c r="B10" s="2">
        <v>908</v>
      </c>
      <c r="C10" s="2" t="s">
        <v>12</v>
      </c>
      <c r="D10" s="2" t="s">
        <v>7</v>
      </c>
      <c r="E10" s="2" t="s">
        <v>0</v>
      </c>
      <c r="F10" s="22" t="s">
        <v>0</v>
      </c>
      <c r="G10" s="23">
        <v>24239.3</v>
      </c>
      <c r="H10" s="15">
        <v>35083.1</v>
      </c>
    </row>
    <row r="11" spans="1:8" ht="15.75" hidden="1" customHeight="1" x14ac:dyDescent="0.2">
      <c r="A11" s="36" t="s">
        <v>71</v>
      </c>
      <c r="B11" s="2"/>
      <c r="C11" s="17" t="s">
        <v>12</v>
      </c>
      <c r="D11" s="17" t="s">
        <v>10</v>
      </c>
      <c r="E11" s="2"/>
      <c r="F11" s="22"/>
      <c r="G11" s="23"/>
      <c r="H11" s="15"/>
    </row>
    <row r="12" spans="1:8" ht="33" customHeight="1" x14ac:dyDescent="0.2">
      <c r="A12" s="21" t="s">
        <v>29</v>
      </c>
      <c r="B12" s="2">
        <v>903</v>
      </c>
      <c r="C12" s="2" t="s">
        <v>12</v>
      </c>
      <c r="D12" s="2" t="s">
        <v>15</v>
      </c>
      <c r="E12" s="2" t="s">
        <v>0</v>
      </c>
      <c r="F12" s="22" t="s">
        <v>0</v>
      </c>
      <c r="G12" s="5">
        <v>6112.3</v>
      </c>
      <c r="H12" s="41">
        <f>9637.5+18.3</f>
        <v>9655.7999999999993</v>
      </c>
    </row>
    <row r="13" spans="1:8" ht="15.75" x14ac:dyDescent="0.2">
      <c r="A13" s="24" t="s">
        <v>44</v>
      </c>
      <c r="B13" s="25">
        <v>908</v>
      </c>
      <c r="C13" s="3" t="s">
        <v>12</v>
      </c>
      <c r="D13" s="3" t="s">
        <v>9</v>
      </c>
      <c r="E13" s="26"/>
      <c r="F13" s="27"/>
      <c r="G13" s="4">
        <v>50</v>
      </c>
      <c r="H13" s="41">
        <v>489</v>
      </c>
    </row>
    <row r="14" spans="1:8" ht="15.75" x14ac:dyDescent="0.2">
      <c r="A14" s="21" t="s">
        <v>30</v>
      </c>
      <c r="B14" s="2">
        <v>903</v>
      </c>
      <c r="C14" s="2" t="s">
        <v>12</v>
      </c>
      <c r="D14" s="2" t="s">
        <v>31</v>
      </c>
      <c r="E14" s="2" t="s">
        <v>0</v>
      </c>
      <c r="F14" s="22" t="s">
        <v>0</v>
      </c>
      <c r="G14" s="5">
        <v>300</v>
      </c>
      <c r="H14" s="41">
        <v>300</v>
      </c>
    </row>
    <row r="15" spans="1:8" ht="20.25" customHeight="1" x14ac:dyDescent="0.2">
      <c r="A15" s="21" t="s">
        <v>32</v>
      </c>
      <c r="B15" s="2">
        <v>902</v>
      </c>
      <c r="C15" s="1" t="s">
        <v>12</v>
      </c>
      <c r="D15" s="2">
        <v>13</v>
      </c>
      <c r="E15" s="2" t="s">
        <v>0</v>
      </c>
      <c r="F15" s="22" t="s">
        <v>0</v>
      </c>
      <c r="G15" s="5">
        <v>13840.1</v>
      </c>
      <c r="H15" s="41">
        <v>21548.55</v>
      </c>
    </row>
    <row r="16" spans="1:8" ht="12" hidden="1" customHeight="1" x14ac:dyDescent="0.2">
      <c r="A16" s="28" t="s">
        <v>39</v>
      </c>
      <c r="B16" s="6">
        <v>908</v>
      </c>
      <c r="C16" s="7" t="s">
        <v>13</v>
      </c>
      <c r="D16" s="7"/>
      <c r="E16" s="6"/>
      <c r="F16" s="29"/>
      <c r="G16" s="8">
        <f>G17</f>
        <v>0</v>
      </c>
      <c r="H16" s="42">
        <f>H17</f>
        <v>0</v>
      </c>
    </row>
    <row r="17" spans="1:8" ht="6.75" hidden="1" customHeight="1" x14ac:dyDescent="0.2">
      <c r="A17" s="21" t="s">
        <v>41</v>
      </c>
      <c r="B17" s="2">
        <v>908</v>
      </c>
      <c r="C17" s="1" t="s">
        <v>13</v>
      </c>
      <c r="D17" s="1" t="s">
        <v>14</v>
      </c>
      <c r="E17" s="2"/>
      <c r="F17" s="22"/>
      <c r="G17" s="5">
        <v>0</v>
      </c>
      <c r="H17" s="41">
        <v>0</v>
      </c>
    </row>
    <row r="18" spans="1:8" ht="14.25" customHeight="1" x14ac:dyDescent="0.2">
      <c r="A18" s="28" t="s">
        <v>21</v>
      </c>
      <c r="B18" s="6">
        <v>907</v>
      </c>
      <c r="C18" s="6" t="s">
        <v>14</v>
      </c>
      <c r="D18" s="6" t="s">
        <v>0</v>
      </c>
      <c r="E18" s="6" t="s">
        <v>0</v>
      </c>
      <c r="F18" s="29" t="s">
        <v>0</v>
      </c>
      <c r="G18" s="8">
        <f>G19</f>
        <v>1584.4</v>
      </c>
      <c r="H18" s="42">
        <f>H19</f>
        <v>5653.2</v>
      </c>
    </row>
    <row r="19" spans="1:8" ht="32.25" customHeight="1" x14ac:dyDescent="0.2">
      <c r="A19" s="21" t="s">
        <v>67</v>
      </c>
      <c r="B19" s="2">
        <v>907</v>
      </c>
      <c r="C19" s="2" t="s">
        <v>14</v>
      </c>
      <c r="D19" s="2">
        <v>10</v>
      </c>
      <c r="E19" s="2" t="s">
        <v>0</v>
      </c>
      <c r="F19" s="22" t="s">
        <v>0</v>
      </c>
      <c r="G19" s="5">
        <v>1584.4</v>
      </c>
      <c r="H19" s="41">
        <v>5653.2</v>
      </c>
    </row>
    <row r="20" spans="1:8" ht="15.75" x14ac:dyDescent="0.2">
      <c r="A20" s="28" t="s">
        <v>53</v>
      </c>
      <c r="B20" s="6"/>
      <c r="C20" s="7" t="s">
        <v>7</v>
      </c>
      <c r="D20" s="7"/>
      <c r="E20" s="6"/>
      <c r="F20" s="29"/>
      <c r="G20" s="8">
        <f>G21+G22+G23+G24</f>
        <v>4018.6000000000004</v>
      </c>
      <c r="H20" s="42">
        <f>H21+H22+H23+H24</f>
        <v>67210.437059999997</v>
      </c>
    </row>
    <row r="21" spans="1:8" ht="15.75" x14ac:dyDescent="0.2">
      <c r="A21" s="21" t="s">
        <v>25</v>
      </c>
      <c r="B21" s="2">
        <v>908</v>
      </c>
      <c r="C21" s="1" t="s">
        <v>7</v>
      </c>
      <c r="D21" s="1" t="s">
        <v>10</v>
      </c>
      <c r="E21" s="2"/>
      <c r="F21" s="22"/>
      <c r="G21" s="5">
        <v>162.5</v>
      </c>
      <c r="H21" s="41">
        <f>799+1026</f>
        <v>1825</v>
      </c>
    </row>
    <row r="22" spans="1:8" ht="15" customHeight="1" x14ac:dyDescent="0.2">
      <c r="A22" s="18" t="s">
        <v>59</v>
      </c>
      <c r="B22" s="2"/>
      <c r="C22" s="17" t="s">
        <v>7</v>
      </c>
      <c r="D22" s="17" t="s">
        <v>18</v>
      </c>
      <c r="E22" s="2"/>
      <c r="F22" s="22"/>
      <c r="G22" s="5">
        <v>2874.5</v>
      </c>
      <c r="H22" s="41">
        <v>2172.6</v>
      </c>
    </row>
    <row r="23" spans="1:8" ht="15.75" x14ac:dyDescent="0.2">
      <c r="A23" s="18" t="s">
        <v>58</v>
      </c>
      <c r="B23" s="2"/>
      <c r="C23" s="17" t="s">
        <v>7</v>
      </c>
      <c r="D23" s="17" t="s">
        <v>11</v>
      </c>
      <c r="E23" s="2"/>
      <c r="F23" s="22"/>
      <c r="G23" s="5">
        <v>148.4</v>
      </c>
      <c r="H23" s="41">
        <f>33518.84706+0.04</f>
        <v>33518.887060000001</v>
      </c>
    </row>
    <row r="24" spans="1:8" ht="15.75" x14ac:dyDescent="0.2">
      <c r="A24" s="21" t="s">
        <v>26</v>
      </c>
      <c r="B24" s="2">
        <v>908</v>
      </c>
      <c r="C24" s="1" t="s">
        <v>7</v>
      </c>
      <c r="D24" s="1" t="s">
        <v>27</v>
      </c>
      <c r="E24" s="2"/>
      <c r="F24" s="22"/>
      <c r="G24" s="5">
        <v>833.2</v>
      </c>
      <c r="H24" s="41">
        <f>17897.95+11796</f>
        <v>29693.95</v>
      </c>
    </row>
    <row r="25" spans="1:8" ht="15" customHeight="1" x14ac:dyDescent="0.2">
      <c r="A25" s="28" t="s">
        <v>28</v>
      </c>
      <c r="B25" s="6">
        <v>908</v>
      </c>
      <c r="C25" s="7" t="s">
        <v>10</v>
      </c>
      <c r="D25" s="7"/>
      <c r="E25" s="6"/>
      <c r="F25" s="29"/>
      <c r="G25" s="8">
        <f t="shared" ref="G25" si="0">G27</f>
        <v>0</v>
      </c>
      <c r="H25" s="42">
        <f>H27+H26+H28+H29</f>
        <v>5699.4040400000004</v>
      </c>
    </row>
    <row r="26" spans="1:8" ht="0.75" hidden="1" customHeight="1" x14ac:dyDescent="0.2">
      <c r="A26" s="18" t="s">
        <v>60</v>
      </c>
      <c r="B26" s="6"/>
      <c r="C26" s="17" t="s">
        <v>10</v>
      </c>
      <c r="D26" s="17" t="s">
        <v>12</v>
      </c>
      <c r="E26" s="6"/>
      <c r="F26" s="29"/>
      <c r="G26" s="8"/>
      <c r="H26" s="15">
        <v>0</v>
      </c>
    </row>
    <row r="27" spans="1:8" ht="15.75" x14ac:dyDescent="0.2">
      <c r="A27" s="36" t="s">
        <v>60</v>
      </c>
      <c r="B27" s="2">
        <v>908</v>
      </c>
      <c r="C27" s="1" t="s">
        <v>10</v>
      </c>
      <c r="D27" s="17" t="s">
        <v>12</v>
      </c>
      <c r="E27" s="2"/>
      <c r="F27" s="22"/>
      <c r="G27" s="5">
        <v>0</v>
      </c>
      <c r="H27" s="41">
        <v>1000</v>
      </c>
    </row>
    <row r="28" spans="1:8" ht="15.75" hidden="1" x14ac:dyDescent="0.2">
      <c r="A28" s="36" t="s">
        <v>62</v>
      </c>
      <c r="B28" s="2"/>
      <c r="C28" s="1" t="s">
        <v>10</v>
      </c>
      <c r="D28" s="17" t="s">
        <v>13</v>
      </c>
      <c r="E28" s="2"/>
      <c r="F28" s="22"/>
      <c r="G28" s="5"/>
      <c r="H28" s="45">
        <v>0</v>
      </c>
    </row>
    <row r="29" spans="1:8" ht="20.25" customHeight="1" x14ac:dyDescent="0.2">
      <c r="A29" s="24" t="s">
        <v>63</v>
      </c>
      <c r="B29" s="2"/>
      <c r="C29" s="17" t="s">
        <v>10</v>
      </c>
      <c r="D29" s="17" t="s">
        <v>14</v>
      </c>
      <c r="E29" s="2"/>
      <c r="F29" s="22"/>
      <c r="G29" s="5"/>
      <c r="H29" s="41">
        <f>4699.5-0.09596</f>
        <v>4699.4040400000004</v>
      </c>
    </row>
    <row r="30" spans="1:8" ht="15.75" customHeight="1" x14ac:dyDescent="0.2">
      <c r="A30" s="28" t="s">
        <v>54</v>
      </c>
      <c r="B30" s="6"/>
      <c r="C30" s="7" t="s">
        <v>9</v>
      </c>
      <c r="D30" s="7"/>
      <c r="E30" s="6"/>
      <c r="F30" s="29"/>
      <c r="G30" s="9">
        <f>G31+G32+G34+G35</f>
        <v>109516.40000000001</v>
      </c>
      <c r="H30" s="42">
        <f>H31+H32+H34+H35+H33</f>
        <v>569068.51937999995</v>
      </c>
    </row>
    <row r="31" spans="1:8" ht="17.25" customHeight="1" x14ac:dyDescent="0.2">
      <c r="A31" s="21" t="s">
        <v>22</v>
      </c>
      <c r="B31" s="2">
        <v>905</v>
      </c>
      <c r="C31" s="2" t="s">
        <v>9</v>
      </c>
      <c r="D31" s="2" t="s">
        <v>12</v>
      </c>
      <c r="E31" s="2" t="s">
        <v>0</v>
      </c>
      <c r="F31" s="22" t="s">
        <v>0</v>
      </c>
      <c r="G31" s="5">
        <v>27749.5</v>
      </c>
      <c r="H31" s="45">
        <v>169946.6</v>
      </c>
    </row>
    <row r="32" spans="1:8" ht="15.75" x14ac:dyDescent="0.2">
      <c r="A32" s="21" t="s">
        <v>17</v>
      </c>
      <c r="B32" s="2">
        <v>902</v>
      </c>
      <c r="C32" s="2" t="s">
        <v>9</v>
      </c>
      <c r="D32" s="2" t="s">
        <v>13</v>
      </c>
      <c r="E32" s="2" t="s">
        <v>0</v>
      </c>
      <c r="F32" s="22" t="s">
        <v>0</v>
      </c>
      <c r="G32" s="5">
        <v>71573.100000000006</v>
      </c>
      <c r="H32" s="41">
        <v>342835.05437999999</v>
      </c>
    </row>
    <row r="33" spans="1:8" ht="15.75" x14ac:dyDescent="0.2">
      <c r="A33" s="18" t="s">
        <v>61</v>
      </c>
      <c r="B33" s="2"/>
      <c r="C33" s="2" t="s">
        <v>9</v>
      </c>
      <c r="D33" s="17" t="s">
        <v>14</v>
      </c>
      <c r="E33" s="2"/>
      <c r="F33" s="22"/>
      <c r="G33" s="5"/>
      <c r="H33" s="45">
        <f>32635.4-270+250+550</f>
        <v>33165.4</v>
      </c>
    </row>
    <row r="34" spans="1:8" ht="15.75" x14ac:dyDescent="0.2">
      <c r="A34" s="18" t="s">
        <v>69</v>
      </c>
      <c r="B34" s="2">
        <v>908</v>
      </c>
      <c r="C34" s="1" t="s">
        <v>9</v>
      </c>
      <c r="D34" s="17" t="s">
        <v>9</v>
      </c>
      <c r="E34" s="2"/>
      <c r="F34" s="22"/>
      <c r="G34" s="5">
        <v>101</v>
      </c>
      <c r="H34" s="41">
        <v>70</v>
      </c>
    </row>
    <row r="35" spans="1:8" ht="15.75" customHeight="1" x14ac:dyDescent="0.2">
      <c r="A35" s="21" t="s">
        <v>23</v>
      </c>
      <c r="B35" s="2">
        <v>905</v>
      </c>
      <c r="C35" s="2" t="s">
        <v>9</v>
      </c>
      <c r="D35" s="2" t="s">
        <v>11</v>
      </c>
      <c r="E35" s="2" t="s">
        <v>0</v>
      </c>
      <c r="F35" s="22" t="s">
        <v>0</v>
      </c>
      <c r="G35" s="15">
        <v>10092.799999999999</v>
      </c>
      <c r="H35" s="41">
        <v>23051.465</v>
      </c>
    </row>
    <row r="36" spans="1:8" ht="15.75" x14ac:dyDescent="0.2">
      <c r="A36" s="28" t="s">
        <v>52</v>
      </c>
      <c r="B36" s="6">
        <v>902</v>
      </c>
      <c r="C36" s="6" t="s">
        <v>18</v>
      </c>
      <c r="D36" s="6" t="s">
        <v>0</v>
      </c>
      <c r="E36" s="6" t="s">
        <v>0</v>
      </c>
      <c r="F36" s="29" t="s">
        <v>0</v>
      </c>
      <c r="G36" s="8">
        <f>G37+G38</f>
        <v>35858.400000000001</v>
      </c>
      <c r="H36" s="42">
        <f>H37+H38</f>
        <v>106879.962</v>
      </c>
    </row>
    <row r="37" spans="1:8" ht="15.75" x14ac:dyDescent="0.2">
      <c r="A37" s="21" t="s">
        <v>19</v>
      </c>
      <c r="B37" s="2">
        <v>902</v>
      </c>
      <c r="C37" s="2" t="s">
        <v>18</v>
      </c>
      <c r="D37" s="2" t="s">
        <v>12</v>
      </c>
      <c r="E37" s="2" t="s">
        <v>0</v>
      </c>
      <c r="F37" s="22" t="s">
        <v>0</v>
      </c>
      <c r="G37" s="5">
        <v>23361.4</v>
      </c>
      <c r="H37" s="45">
        <f>81288.162+270+250</f>
        <v>81808.161999999997</v>
      </c>
    </row>
    <row r="38" spans="1:8" ht="15.75" x14ac:dyDescent="0.2">
      <c r="A38" s="21" t="s">
        <v>20</v>
      </c>
      <c r="B38" s="2">
        <v>902</v>
      </c>
      <c r="C38" s="2" t="s">
        <v>18</v>
      </c>
      <c r="D38" s="2" t="s">
        <v>7</v>
      </c>
      <c r="E38" s="2" t="s">
        <v>0</v>
      </c>
      <c r="F38" s="22" t="s">
        <v>0</v>
      </c>
      <c r="G38" s="5">
        <v>12497</v>
      </c>
      <c r="H38" s="41">
        <v>25071.8</v>
      </c>
    </row>
    <row r="39" spans="1:8" ht="15.75" x14ac:dyDescent="0.2">
      <c r="A39" s="28" t="s">
        <v>55</v>
      </c>
      <c r="B39" s="6"/>
      <c r="C39" s="6">
        <v>10</v>
      </c>
      <c r="D39" s="6"/>
      <c r="E39" s="6"/>
      <c r="F39" s="29"/>
      <c r="G39" s="8">
        <f>G40+G41+G42+G43</f>
        <v>5412.6</v>
      </c>
      <c r="H39" s="42">
        <f>H40+H41+H42+H43</f>
        <v>48129.799999999996</v>
      </c>
    </row>
    <row r="40" spans="1:8" ht="13.5" customHeight="1" x14ac:dyDescent="0.2">
      <c r="A40" s="21" t="s">
        <v>45</v>
      </c>
      <c r="B40" s="2">
        <v>908</v>
      </c>
      <c r="C40" s="1" t="s">
        <v>8</v>
      </c>
      <c r="D40" s="1" t="s">
        <v>12</v>
      </c>
      <c r="E40" s="2"/>
      <c r="F40" s="22"/>
      <c r="G40" s="5">
        <v>4298.8</v>
      </c>
      <c r="H40" s="41">
        <v>8866.7999999999993</v>
      </c>
    </row>
    <row r="41" spans="1:8" ht="15.75" x14ac:dyDescent="0.2">
      <c r="A41" s="21" t="s">
        <v>46</v>
      </c>
      <c r="B41" s="2">
        <v>908</v>
      </c>
      <c r="C41" s="1" t="s">
        <v>8</v>
      </c>
      <c r="D41" s="1" t="s">
        <v>14</v>
      </c>
      <c r="E41" s="2"/>
      <c r="F41" s="22"/>
      <c r="G41" s="5">
        <v>1113.8</v>
      </c>
      <c r="H41" s="41">
        <v>1376.2</v>
      </c>
    </row>
    <row r="42" spans="1:8" ht="15.75" x14ac:dyDescent="0.2">
      <c r="A42" s="21" t="s">
        <v>24</v>
      </c>
      <c r="B42" s="2">
        <v>905</v>
      </c>
      <c r="C42" s="2" t="s">
        <v>8</v>
      </c>
      <c r="D42" s="2" t="s">
        <v>7</v>
      </c>
      <c r="E42" s="2" t="s">
        <v>0</v>
      </c>
      <c r="F42" s="22" t="s">
        <v>0</v>
      </c>
      <c r="G42" s="5">
        <v>0</v>
      </c>
      <c r="H42" s="41">
        <v>37281.699999999997</v>
      </c>
    </row>
    <row r="43" spans="1:8" ht="20.25" customHeight="1" x14ac:dyDescent="0.2">
      <c r="A43" s="21" t="s">
        <v>47</v>
      </c>
      <c r="B43" s="2">
        <v>908</v>
      </c>
      <c r="C43" s="1" t="s">
        <v>8</v>
      </c>
      <c r="D43" s="1" t="s">
        <v>15</v>
      </c>
      <c r="E43" s="2"/>
      <c r="F43" s="22"/>
      <c r="G43" s="15">
        <v>0</v>
      </c>
      <c r="H43" s="41">
        <v>605.1</v>
      </c>
    </row>
    <row r="44" spans="1:8" ht="15.75" x14ac:dyDescent="0.2">
      <c r="A44" s="28" t="s">
        <v>48</v>
      </c>
      <c r="B44" s="6">
        <v>908</v>
      </c>
      <c r="C44" s="7" t="s">
        <v>31</v>
      </c>
      <c r="D44" s="7"/>
      <c r="E44" s="6"/>
      <c r="F44" s="29"/>
      <c r="G44" s="8">
        <f>G45</f>
        <v>268.5</v>
      </c>
      <c r="H44" s="42">
        <f>H45+H46</f>
        <v>661</v>
      </c>
    </row>
    <row r="45" spans="1:8" ht="15.75" x14ac:dyDescent="0.2">
      <c r="A45" s="21" t="s">
        <v>49</v>
      </c>
      <c r="B45" s="2">
        <v>908</v>
      </c>
      <c r="C45" s="1" t="s">
        <v>31</v>
      </c>
      <c r="D45" s="1" t="s">
        <v>12</v>
      </c>
      <c r="E45" s="2"/>
      <c r="F45" s="22"/>
      <c r="G45" s="15">
        <v>268.5</v>
      </c>
      <c r="H45" s="41">
        <v>661</v>
      </c>
    </row>
    <row r="46" spans="1:8" ht="16.5" hidden="1" customHeight="1" x14ac:dyDescent="0.2">
      <c r="A46" s="21" t="s">
        <v>64</v>
      </c>
      <c r="B46" s="2"/>
      <c r="C46" s="17" t="s">
        <v>31</v>
      </c>
      <c r="D46" s="17" t="s">
        <v>13</v>
      </c>
      <c r="E46" s="2"/>
      <c r="F46" s="22"/>
      <c r="G46" s="15"/>
      <c r="H46" s="41">
        <f>121.9-121.9</f>
        <v>0</v>
      </c>
    </row>
    <row r="47" spans="1:8" ht="18" customHeight="1" x14ac:dyDescent="0.2">
      <c r="A47" s="28" t="s">
        <v>50</v>
      </c>
      <c r="B47" s="6">
        <v>908</v>
      </c>
      <c r="C47" s="7" t="s">
        <v>27</v>
      </c>
      <c r="D47" s="7"/>
      <c r="E47" s="6"/>
      <c r="F47" s="29"/>
      <c r="G47" s="8">
        <f>G48</f>
        <v>1741.5</v>
      </c>
      <c r="H47" s="42">
        <f>H48</f>
        <v>4300</v>
      </c>
    </row>
    <row r="48" spans="1:8" ht="16.5" customHeight="1" x14ac:dyDescent="0.2">
      <c r="A48" s="21" t="s">
        <v>51</v>
      </c>
      <c r="B48" s="2">
        <v>908</v>
      </c>
      <c r="C48" s="1" t="s">
        <v>27</v>
      </c>
      <c r="D48" s="1" t="s">
        <v>13</v>
      </c>
      <c r="E48" s="2"/>
      <c r="F48" s="22"/>
      <c r="G48" s="15">
        <v>1741.5</v>
      </c>
      <c r="H48" s="41">
        <v>4300</v>
      </c>
    </row>
    <row r="49" spans="1:8" ht="15.75" hidden="1" customHeight="1" x14ac:dyDescent="0.2">
      <c r="A49" s="28" t="s">
        <v>34</v>
      </c>
      <c r="B49" s="6">
        <v>903</v>
      </c>
      <c r="C49" s="6" t="s">
        <v>33</v>
      </c>
      <c r="D49" s="6" t="s">
        <v>0</v>
      </c>
      <c r="E49" s="6" t="s">
        <v>0</v>
      </c>
      <c r="F49" s="29" t="s">
        <v>0</v>
      </c>
      <c r="G49" s="8">
        <f t="shared" ref="G49:H49" si="1">G50</f>
        <v>338.2</v>
      </c>
      <c r="H49" s="42">
        <f t="shared" si="1"/>
        <v>0</v>
      </c>
    </row>
    <row r="50" spans="1:8" ht="15.75" hidden="1" customHeight="1" x14ac:dyDescent="0.2">
      <c r="A50" s="21" t="s">
        <v>35</v>
      </c>
      <c r="B50" s="2">
        <v>903</v>
      </c>
      <c r="C50" s="2" t="s">
        <v>33</v>
      </c>
      <c r="D50" s="2" t="s">
        <v>12</v>
      </c>
      <c r="E50" s="2" t="s">
        <v>0</v>
      </c>
      <c r="F50" s="22" t="s">
        <v>0</v>
      </c>
      <c r="G50" s="5">
        <v>338.2</v>
      </c>
      <c r="H50" s="41">
        <v>0</v>
      </c>
    </row>
    <row r="51" spans="1:8" ht="15" customHeight="1" x14ac:dyDescent="0.2">
      <c r="A51" s="30" t="s">
        <v>16</v>
      </c>
      <c r="B51" s="14">
        <v>903</v>
      </c>
      <c r="C51" s="14" t="s">
        <v>36</v>
      </c>
      <c r="D51" s="14" t="s">
        <v>0</v>
      </c>
      <c r="E51" s="14" t="s">
        <v>0</v>
      </c>
      <c r="F51" s="31" t="s">
        <v>0</v>
      </c>
      <c r="G51" s="9">
        <f>G52</f>
        <v>690.6</v>
      </c>
      <c r="H51" s="42">
        <f>H52+H54+H53</f>
        <v>6973.9</v>
      </c>
    </row>
    <row r="52" spans="1:8" ht="31.5" x14ac:dyDescent="0.2">
      <c r="A52" s="24" t="s">
        <v>37</v>
      </c>
      <c r="B52" s="25">
        <v>903</v>
      </c>
      <c r="C52" s="25" t="s">
        <v>36</v>
      </c>
      <c r="D52" s="25" t="s">
        <v>12</v>
      </c>
      <c r="E52" s="25" t="s">
        <v>0</v>
      </c>
      <c r="F52" s="32" t="s">
        <v>0</v>
      </c>
      <c r="G52" s="4">
        <v>690.6</v>
      </c>
      <c r="H52" s="41">
        <v>6973.9</v>
      </c>
    </row>
    <row r="53" spans="1:8" ht="19.5" hidden="1" customHeight="1" x14ac:dyDescent="0.2">
      <c r="A53" s="24" t="s">
        <v>66</v>
      </c>
      <c r="B53" s="25"/>
      <c r="C53" s="25">
        <v>14</v>
      </c>
      <c r="D53" s="3" t="s">
        <v>13</v>
      </c>
      <c r="E53" s="25"/>
      <c r="F53" s="32"/>
      <c r="G53" s="4"/>
      <c r="H53" s="41"/>
    </row>
    <row r="54" spans="1:8" ht="18.75" hidden="1" customHeight="1" x14ac:dyDescent="0.2">
      <c r="A54" s="34" t="s">
        <v>65</v>
      </c>
      <c r="B54" s="33"/>
      <c r="C54" s="17">
        <v>14</v>
      </c>
      <c r="D54" s="17" t="s">
        <v>14</v>
      </c>
      <c r="E54" s="35"/>
      <c r="F54" s="35"/>
      <c r="G54" s="35"/>
      <c r="H54" s="41"/>
    </row>
    <row r="55" spans="1:8" ht="0.75" customHeight="1" x14ac:dyDescent="0.2">
      <c r="A55" s="37"/>
      <c r="B55" s="16"/>
      <c r="C55" s="38"/>
      <c r="D55" s="38"/>
      <c r="E55" s="39"/>
      <c r="F55" s="39"/>
      <c r="G55" s="39"/>
      <c r="H55" s="43"/>
    </row>
    <row r="56" spans="1:8" ht="0.75" customHeight="1" x14ac:dyDescent="0.2">
      <c r="A56" s="37"/>
      <c r="B56" s="16"/>
      <c r="C56" s="38"/>
      <c r="D56" s="38"/>
      <c r="E56" s="39"/>
      <c r="F56" s="39"/>
      <c r="G56" s="39"/>
      <c r="H56" s="43"/>
    </row>
    <row r="58" spans="1:8" ht="15.75" x14ac:dyDescent="0.2">
      <c r="A58" s="46" t="s">
        <v>68</v>
      </c>
      <c r="B58" s="52" t="s">
        <v>70</v>
      </c>
      <c r="C58" s="52"/>
      <c r="D58" s="52"/>
      <c r="E58" s="52"/>
      <c r="F58" s="52"/>
      <c r="G58" s="52"/>
      <c r="H58" s="52"/>
    </row>
    <row r="59" spans="1:8" ht="35.25" customHeight="1" x14ac:dyDescent="0.2"/>
  </sheetData>
  <mergeCells count="5">
    <mergeCell ref="A1:H1"/>
    <mergeCell ref="A2:H2"/>
    <mergeCell ref="A3:H3"/>
    <mergeCell ref="A4:H4"/>
    <mergeCell ref="B58:H58"/>
  </mergeCells>
  <pageMargins left="0.82677165354330717" right="0.59055118110236227" top="0.39370078740157483" bottom="0.59055118110236227" header="0.31496062992125984" footer="0.55118110236220474"/>
  <pageSetup paperSize="9" scale="66" orientation="portrait" useFirstPageNumber="1" r:id="rId1"/>
  <headerFooter>
    <oddHeader>&amp;CСтраница &amp;P</oddHeader>
  </headerFooter>
  <rowBreaks count="1" manualBreakCount="1">
    <brk id="2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2023-02-28T12:48:56Z</dcterms:modified>
</cp:coreProperties>
</file>